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صناعي" sheetId="1" r:id="rId1"/>
  </sheets>
  <externalReferences>
    <externalReference r:id="rId2"/>
  </externalReferences>
  <definedNames>
    <definedName name="_xlnm.Print_Area" localSheetId="0">صناعي!$A$1:$F$31</definedName>
  </definedNames>
  <calcPr calcId="124519"/>
</workbook>
</file>

<file path=xl/calcChain.xml><?xml version="1.0" encoding="utf-8"?>
<calcChain xmlns="http://schemas.openxmlformats.org/spreadsheetml/2006/main">
  <c r="C49" i="1"/>
  <c r="B48"/>
  <c r="B47"/>
  <c r="C46"/>
  <c r="B41"/>
  <c r="N38"/>
  <c r="M38"/>
  <c r="L38"/>
  <c r="K38"/>
  <c r="J38"/>
  <c r="I38"/>
  <c r="O37"/>
  <c r="O38" s="1"/>
  <c r="J37"/>
  <c r="O36"/>
  <c r="J36"/>
  <c r="E34"/>
  <c r="C32"/>
  <c r="F31"/>
  <c r="C31"/>
  <c r="F30"/>
  <c r="C30"/>
  <c r="F29"/>
  <c r="C29"/>
  <c r="F28"/>
  <c r="C28"/>
  <c r="F27"/>
  <c r="C27"/>
  <c r="B42" s="1"/>
  <c r="F26"/>
  <c r="C26"/>
  <c r="B43" s="1"/>
  <c r="F25"/>
  <c r="C25"/>
  <c r="F24"/>
  <c r="C24"/>
  <c r="F23"/>
  <c r="C23"/>
  <c r="F22"/>
  <c r="B50" s="1"/>
  <c r="C22"/>
  <c r="F21"/>
  <c r="E36" s="1"/>
  <c r="C21"/>
  <c r="C44" s="1"/>
  <c r="F20"/>
  <c r="C20"/>
  <c r="F19"/>
  <c r="C19"/>
  <c r="C54" s="1"/>
  <c r="F18"/>
  <c r="C18"/>
  <c r="F17"/>
  <c r="C17"/>
  <c r="F16"/>
  <c r="C16"/>
  <c r="F15"/>
  <c r="C15"/>
  <c r="F14"/>
  <c r="C14"/>
  <c r="F13"/>
  <c r="C13"/>
  <c r="C34" s="1"/>
  <c r="F12"/>
  <c r="C12"/>
  <c r="F11"/>
  <c r="C11"/>
  <c r="F10"/>
  <c r="C10"/>
  <c r="F9"/>
  <c r="C9"/>
  <c r="F8"/>
  <c r="B52" s="1"/>
  <c r="C8"/>
  <c r="F7"/>
  <c r="C7"/>
  <c r="F6"/>
  <c r="C6"/>
  <c r="F5"/>
  <c r="C5"/>
  <c r="B51" l="1"/>
  <c r="B40"/>
  <c r="B38"/>
  <c r="C45"/>
  <c r="B39"/>
</calcChain>
</file>

<file path=xl/sharedStrings.xml><?xml version="1.0" encoding="utf-8"?>
<sst xmlns="http://schemas.openxmlformats.org/spreadsheetml/2006/main" count="99" uniqueCount="98">
  <si>
    <t>تحليل مؤشرات مجموع القطاع الصناعي المختلط</t>
  </si>
  <si>
    <t xml:space="preserve"> اجمالي المبالغ</t>
  </si>
  <si>
    <t>ألف دينار</t>
  </si>
  <si>
    <t>التسلسل</t>
  </si>
  <si>
    <t>المفــــــــــــــــــــــــردات</t>
  </si>
  <si>
    <t>المبلــــــغ</t>
  </si>
  <si>
    <t>المفـــــــــــــــــــــــردات</t>
  </si>
  <si>
    <t>المبلـــــغ</t>
  </si>
  <si>
    <t>رأس المال المدفوع</t>
  </si>
  <si>
    <t>الأضافات السنوية للموجودات الثابتة</t>
  </si>
  <si>
    <t>الأرباح المحتجزة</t>
  </si>
  <si>
    <t>مخزون أول المدة</t>
  </si>
  <si>
    <t>أحتياطي أرتفاع أسعار الموجودات الثابتة</t>
  </si>
  <si>
    <t>بضاعة تحت الصنع وتامة الصنع</t>
  </si>
  <si>
    <t>حق الملكية (100+200+300)</t>
  </si>
  <si>
    <t>غيرها</t>
  </si>
  <si>
    <t>تخصيصات طويلة الاجل</t>
  </si>
  <si>
    <t>أيرادات النشاط الرئيسي</t>
  </si>
  <si>
    <t>قروض طويلة الأجل</t>
  </si>
  <si>
    <t>أيرادات النشاط التجاري</t>
  </si>
  <si>
    <t>رأس المال المتاح = (400+500+600)</t>
  </si>
  <si>
    <t>أيرادات أخرى</t>
  </si>
  <si>
    <t>الخصوم المتداولة</t>
  </si>
  <si>
    <t>الإنتاج الكلي بسعر المنتج (2400+2500+2600)</t>
  </si>
  <si>
    <t>مجموع جانب الخصوم (700+800)</t>
  </si>
  <si>
    <t>الإستخدامات الوسيطة</t>
  </si>
  <si>
    <t>إجمالي الموجودات الثابتة</t>
  </si>
  <si>
    <t>القيمة المضافة الإجمالية بسعر المنتج (2700-2800)</t>
  </si>
  <si>
    <t>انشاءات تحت التنفيذ</t>
  </si>
  <si>
    <t>الضرائب الغير مباشرة</t>
  </si>
  <si>
    <t>الاندثارات المتراكمة</t>
  </si>
  <si>
    <t>الإعانات</t>
  </si>
  <si>
    <t>صافي الاصول الثابتة (1000+1100-1200)</t>
  </si>
  <si>
    <t>القيمة المضافة الإجمالية بالكلفة (2900-3000+3100)</t>
  </si>
  <si>
    <t>مخزون اخر المدة</t>
  </si>
  <si>
    <t>الإندثارات السنوية</t>
  </si>
  <si>
    <t>أ - مستلزمات سلعية</t>
  </si>
  <si>
    <t>القيمة المضافة الصافية بالكلفة (3200-3300)</t>
  </si>
  <si>
    <t>ب- بضاعة تحت الصنع</t>
  </si>
  <si>
    <t>صافي التحويلات الجارية</t>
  </si>
  <si>
    <t>ج- بضاعة تامة الصنع</t>
  </si>
  <si>
    <t>دخل عوامل الإنتاج (3400+3500)</t>
  </si>
  <si>
    <t>د- بضاعة مشتراة بغرض البيع</t>
  </si>
  <si>
    <t>أ- صافي الربح أو الخسارة</t>
  </si>
  <si>
    <t>ه- مواد أخرى</t>
  </si>
  <si>
    <t>1- الأرباح المحتجزة</t>
  </si>
  <si>
    <t>و- بضاعة بطريق الشحن</t>
  </si>
  <si>
    <t>2- حصة الخزينة</t>
  </si>
  <si>
    <t>الموجودات المتداولة الاخرى</t>
  </si>
  <si>
    <t>3- حصة العاملين</t>
  </si>
  <si>
    <t>الاصول السائلة</t>
  </si>
  <si>
    <t>4- أرباح المساهمين</t>
  </si>
  <si>
    <t>رأس المال العامل (1400+1500+1600)</t>
  </si>
  <si>
    <t>ب- الرواتب والإجور</t>
  </si>
  <si>
    <t>صافي رأس المال العامل (1700-800)</t>
  </si>
  <si>
    <t>ج- صافي الفوائد المدفوعة</t>
  </si>
  <si>
    <t>الاصول الاخرى</t>
  </si>
  <si>
    <t>د- صافي ايجارات الاراضي المدفوعة</t>
  </si>
  <si>
    <t>رأس المال المستخدم (1300+1800+1900)=700</t>
  </si>
  <si>
    <t>تعويضات المشتغلين(3614+3620 )</t>
  </si>
  <si>
    <t>مجموع جانب الاصول  (1300+1700+1900)=900</t>
  </si>
  <si>
    <t>فائض العمليات ( 3400-3700)</t>
  </si>
  <si>
    <t>الجهاز المركزي للإحصاء وتكنولوجيا المعلومات (الحسابات القومية)</t>
  </si>
  <si>
    <t>القطاع: الصناعي المختلط</t>
  </si>
  <si>
    <t>مجموع القطاع</t>
  </si>
  <si>
    <t xml:space="preserve"> </t>
  </si>
  <si>
    <t>الاراضي</t>
  </si>
  <si>
    <t>المباني</t>
  </si>
  <si>
    <t>الات والمعدات</t>
  </si>
  <si>
    <t>وسائل النقل</t>
  </si>
  <si>
    <t>اثاث واجهزة</t>
  </si>
  <si>
    <t>اصول مفتلحة</t>
  </si>
  <si>
    <t>اخرى</t>
  </si>
  <si>
    <t>المجموع</t>
  </si>
  <si>
    <t>المؤشرات المالية والإقتصادية</t>
  </si>
  <si>
    <t>الكلفة</t>
  </si>
  <si>
    <t>المؤش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ـرات</t>
  </si>
  <si>
    <t>القيــــــــــــــــــــــــــــــــــــمة</t>
  </si>
  <si>
    <t>النسبـــــــــــــــــــــــة%</t>
  </si>
  <si>
    <t>الاندثار المتراكم</t>
  </si>
  <si>
    <t>مؤشر إنتاجية الدينار من الإجور</t>
  </si>
  <si>
    <t>الصافي</t>
  </si>
  <si>
    <t>إنتاجية رأس المال الثابت</t>
  </si>
  <si>
    <t>مؤشر درجة التصنيع</t>
  </si>
  <si>
    <t>درجة التكنولوجيا</t>
  </si>
  <si>
    <t>نسبة التداول</t>
  </si>
  <si>
    <t>نسبة السيولة السريعة</t>
  </si>
  <si>
    <t>نسبة المخزون إلى صافي رأس المال العامل</t>
  </si>
  <si>
    <t>نسبة عائد الإستثمار</t>
  </si>
  <si>
    <t>نسبة الإقتراض إلى مجموع الموجودات</t>
  </si>
  <si>
    <t>معامل رأس المال</t>
  </si>
  <si>
    <t>مساهمة الربح في تكوين القيمة المضافة</t>
  </si>
  <si>
    <t>نسبة مساهمة التمويل الذاتي في الأستثمارات الحالية والمستقبلية</t>
  </si>
  <si>
    <t>معدل نصيب رأس المال من العائد المتحقق</t>
  </si>
  <si>
    <t>إنتاجية المواد الأولية</t>
  </si>
  <si>
    <t>معدل دوران المخزون</t>
  </si>
  <si>
    <t>المستلزمات السلعية</t>
  </si>
  <si>
    <t>جدول رقم(1)</t>
  </si>
</sst>
</file>

<file path=xl/styles.xml><?xml version="1.0" encoding="utf-8"?>
<styleSheet xmlns="http://schemas.openxmlformats.org/spreadsheetml/2006/main">
  <fonts count="6">
    <font>
      <sz val="10"/>
      <name val="Arial"/>
      <charset val="178"/>
    </font>
    <font>
      <sz val="10"/>
      <name val="Arial"/>
      <charset val="178"/>
    </font>
    <font>
      <b/>
      <sz val="14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8"/>
      <color theme="1"/>
      <name val="Simplified Arabic"/>
      <family val="1"/>
    </font>
    <font>
      <b/>
      <sz val="12"/>
      <color theme="1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inden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1" fontId="5" fillId="0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horizontal="right" vertical="center"/>
    </xf>
    <xf numFmtId="9" fontId="5" fillId="0" borderId="2" xfId="1" applyFont="1" applyFill="1" applyBorder="1" applyAlignment="1">
      <alignment horizontal="right" vertical="center" indent="1"/>
    </xf>
    <xf numFmtId="9" fontId="5" fillId="0" borderId="2" xfId="1" applyFont="1" applyFill="1" applyBorder="1" applyAlignment="1">
      <alignment horizontal="right" vertical="center" indent="1" readingOrder="2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 readingOrder="1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" fontId="3" fillId="0" borderId="0" xfId="0" applyNumberFormat="1" applyFont="1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610;&#1610;&#1610;&#1610;%20&#1575;&#1604;&#1605;&#1582;&#1578;&#1604;&#1591;%202015/&#1578;&#1585;&#1602;&#1610;&#1605;/&#1589;&#1606;&#1575;&#1593;&#1610;%20&#1605;&#1582;&#1578;&#1604;&#15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مؤشرات ورقة6"/>
      <sheetName val="جدول"/>
      <sheetName val="لحوم"/>
      <sheetName val="71"/>
      <sheetName val="بذور"/>
      <sheetName val="79"/>
      <sheetName val="زراعية"/>
      <sheetName val="ورقة11"/>
      <sheetName val="نشاط 1 "/>
      <sheetName val="85"/>
      <sheetName val="ألبسة"/>
      <sheetName val="ورقة18"/>
      <sheetName val="نشاط 2"/>
      <sheetName val="ورقة8"/>
      <sheetName val="كيمياوية"/>
      <sheetName val="95"/>
      <sheetName val="أصباغ"/>
      <sheetName val="ورقة3"/>
      <sheetName val="لقاحات"/>
      <sheetName val="ورقة1"/>
      <sheetName val="نشاط5"/>
      <sheetName val="ورقة2"/>
      <sheetName val="عراقية هندسية"/>
      <sheetName val="ورقة5"/>
      <sheetName val="معدنية"/>
      <sheetName val="ورقة9"/>
      <sheetName val="الصناعات الالكترونية"/>
      <sheetName val="ورقة10"/>
      <sheetName val="نشاط 7"/>
      <sheetName val="ورقة7"/>
      <sheetName val="قطاع"/>
      <sheetName val="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12860000</v>
          </cell>
          <cell r="F5">
            <v>1682592</v>
          </cell>
        </row>
        <row r="6">
          <cell r="C6">
            <v>15857898</v>
          </cell>
          <cell r="F6">
            <v>6143192</v>
          </cell>
        </row>
        <row r="7">
          <cell r="C7">
            <v>0</v>
          </cell>
          <cell r="F7">
            <v>5930181</v>
          </cell>
        </row>
        <row r="8">
          <cell r="C8">
            <v>28717898</v>
          </cell>
          <cell r="F8">
            <v>213011</v>
          </cell>
        </row>
        <row r="9">
          <cell r="C9">
            <v>969304</v>
          </cell>
          <cell r="F9">
            <v>24771383</v>
          </cell>
        </row>
        <row r="10">
          <cell r="C10">
            <v>0</v>
          </cell>
          <cell r="F10">
            <v>237608</v>
          </cell>
        </row>
        <row r="11">
          <cell r="C11">
            <v>29687202</v>
          </cell>
          <cell r="F11">
            <v>1568689</v>
          </cell>
        </row>
        <row r="12">
          <cell r="C12">
            <v>115892711</v>
          </cell>
          <cell r="F12">
            <v>26577680</v>
          </cell>
        </row>
        <row r="13">
          <cell r="C13">
            <v>145579913</v>
          </cell>
          <cell r="F13">
            <v>70538876</v>
          </cell>
        </row>
        <row r="14">
          <cell r="C14">
            <v>11288332</v>
          </cell>
          <cell r="F14">
            <v>-43961196</v>
          </cell>
        </row>
        <row r="15">
          <cell r="C15">
            <v>875760</v>
          </cell>
          <cell r="F15">
            <v>56422</v>
          </cell>
        </row>
        <row r="16">
          <cell r="C16">
            <v>2721867</v>
          </cell>
          <cell r="F16">
            <v>54070196</v>
          </cell>
        </row>
        <row r="17">
          <cell r="C17">
            <v>9442225</v>
          </cell>
          <cell r="F17">
            <v>10052578</v>
          </cell>
        </row>
        <row r="18">
          <cell r="C18">
            <v>10090732</v>
          </cell>
          <cell r="F18">
            <v>604864</v>
          </cell>
        </row>
        <row r="19">
          <cell r="C19">
            <v>712002</v>
          </cell>
          <cell r="F19">
            <v>9447714</v>
          </cell>
        </row>
        <row r="20">
          <cell r="C20">
            <v>0</v>
          </cell>
          <cell r="F20">
            <v>524629</v>
          </cell>
        </row>
        <row r="21">
          <cell r="C21">
            <v>9366716</v>
          </cell>
          <cell r="F21">
            <v>9972343</v>
          </cell>
        </row>
        <row r="22">
          <cell r="C22">
            <v>0</v>
          </cell>
          <cell r="F22">
            <v>7220423</v>
          </cell>
        </row>
        <row r="23">
          <cell r="C23">
            <v>12014</v>
          </cell>
          <cell r="F23">
            <v>7220423</v>
          </cell>
        </row>
        <row r="24">
          <cell r="C24">
            <v>0</v>
          </cell>
          <cell r="F24">
            <v>0</v>
          </cell>
        </row>
        <row r="25">
          <cell r="C25">
            <v>73964176</v>
          </cell>
          <cell r="F25">
            <v>0</v>
          </cell>
        </row>
        <row r="26">
          <cell r="C26">
            <v>48836060</v>
          </cell>
          <cell r="F26">
            <v>0</v>
          </cell>
        </row>
        <row r="27">
          <cell r="C27">
            <v>132890968</v>
          </cell>
          <cell r="F27">
            <v>2676324</v>
          </cell>
        </row>
        <row r="28">
          <cell r="C28">
            <v>16998257</v>
          </cell>
          <cell r="F28">
            <v>0</v>
          </cell>
        </row>
        <row r="29">
          <cell r="C29">
            <v>3246720</v>
          </cell>
          <cell r="F29">
            <v>75596</v>
          </cell>
        </row>
        <row r="30">
          <cell r="C30">
            <v>29687202</v>
          </cell>
          <cell r="F30">
            <v>2676324</v>
          </cell>
        </row>
        <row r="31">
          <cell r="C31">
            <v>145579913</v>
          </cell>
          <cell r="F31">
            <v>6771390</v>
          </cell>
        </row>
      </sheetData>
      <sheetData sheetId="9"/>
      <sheetData sheetId="10"/>
      <sheetData sheetId="11"/>
      <sheetData sheetId="12">
        <row r="5">
          <cell r="C5">
            <v>1593300</v>
          </cell>
          <cell r="F5">
            <v>-4662</v>
          </cell>
        </row>
        <row r="6">
          <cell r="C6">
            <v>96284</v>
          </cell>
          <cell r="F6">
            <v>230491</v>
          </cell>
        </row>
        <row r="7">
          <cell r="C7">
            <v>0</v>
          </cell>
          <cell r="F7">
            <v>165601</v>
          </cell>
        </row>
        <row r="8">
          <cell r="C8">
            <v>1689584</v>
          </cell>
          <cell r="F8">
            <v>64890</v>
          </cell>
        </row>
        <row r="9">
          <cell r="C9">
            <v>62301</v>
          </cell>
          <cell r="F9">
            <v>0</v>
          </cell>
        </row>
        <row r="10">
          <cell r="C10">
            <v>0</v>
          </cell>
          <cell r="F10">
            <v>191794</v>
          </cell>
        </row>
        <row r="11">
          <cell r="C11">
            <v>1751885</v>
          </cell>
          <cell r="F11">
            <v>0</v>
          </cell>
        </row>
        <row r="12">
          <cell r="C12">
            <v>961774</v>
          </cell>
          <cell r="F12">
            <v>191794</v>
          </cell>
        </row>
        <row r="13">
          <cell r="C13">
            <v>2713659</v>
          </cell>
          <cell r="F13">
            <v>65474</v>
          </cell>
        </row>
        <row r="14">
          <cell r="C14">
            <v>100731</v>
          </cell>
          <cell r="F14">
            <v>126320</v>
          </cell>
        </row>
        <row r="15">
          <cell r="C15">
            <v>8286</v>
          </cell>
          <cell r="F15">
            <v>361</v>
          </cell>
        </row>
        <row r="16">
          <cell r="C16">
            <v>67420</v>
          </cell>
          <cell r="F16">
            <v>0</v>
          </cell>
        </row>
        <row r="17">
          <cell r="C17">
            <v>41597</v>
          </cell>
          <cell r="F17">
            <v>125959</v>
          </cell>
        </row>
        <row r="18">
          <cell r="C18">
            <v>218187</v>
          </cell>
          <cell r="F18">
            <v>8980</v>
          </cell>
        </row>
        <row r="19">
          <cell r="C19">
            <v>48916</v>
          </cell>
          <cell r="F19">
            <v>116979</v>
          </cell>
        </row>
        <row r="20">
          <cell r="C20">
            <v>3602</v>
          </cell>
          <cell r="F20">
            <v>-10848</v>
          </cell>
        </row>
        <row r="21">
          <cell r="C21">
            <v>153680</v>
          </cell>
          <cell r="F21">
            <v>106131</v>
          </cell>
        </row>
        <row r="22">
          <cell r="C22">
            <v>1140</v>
          </cell>
          <cell r="F22">
            <v>-128617</v>
          </cell>
        </row>
        <row r="23">
          <cell r="C23">
            <v>10849</v>
          </cell>
          <cell r="F23">
            <v>-128617</v>
          </cell>
        </row>
        <row r="24">
          <cell r="C24">
            <v>0</v>
          </cell>
          <cell r="F24">
            <v>0</v>
          </cell>
        </row>
        <row r="25">
          <cell r="C25">
            <v>912146</v>
          </cell>
          <cell r="F25">
            <v>0</v>
          </cell>
        </row>
        <row r="26">
          <cell r="C26">
            <v>55889</v>
          </cell>
          <cell r="F26">
            <v>0</v>
          </cell>
        </row>
        <row r="27">
          <cell r="C27">
            <v>1186222</v>
          </cell>
          <cell r="F27">
            <v>341066</v>
          </cell>
        </row>
        <row r="28">
          <cell r="C28">
            <v>224448</v>
          </cell>
          <cell r="F28">
            <v>0</v>
          </cell>
        </row>
        <row r="29">
          <cell r="C29">
            <v>1485840</v>
          </cell>
          <cell r="F29">
            <v>-106318</v>
          </cell>
        </row>
        <row r="30">
          <cell r="C30">
            <v>1751885</v>
          </cell>
          <cell r="F30">
            <v>341066</v>
          </cell>
        </row>
        <row r="31">
          <cell r="C31">
            <v>2713659</v>
          </cell>
          <cell r="F31">
            <v>-224087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C5">
            <v>30341250</v>
          </cell>
          <cell r="F5">
            <v>154702</v>
          </cell>
        </row>
        <row r="6">
          <cell r="C6">
            <v>-15644917</v>
          </cell>
          <cell r="F6">
            <v>12024803</v>
          </cell>
        </row>
        <row r="7">
          <cell r="C7">
            <v>0</v>
          </cell>
          <cell r="F7">
            <v>2221183</v>
          </cell>
        </row>
        <row r="8">
          <cell r="C8">
            <v>14696333</v>
          </cell>
          <cell r="F8">
            <v>9803620</v>
          </cell>
        </row>
        <row r="9">
          <cell r="C9">
            <v>748000</v>
          </cell>
          <cell r="F9">
            <v>4043281</v>
          </cell>
        </row>
        <row r="10">
          <cell r="C10">
            <v>0</v>
          </cell>
          <cell r="F10">
            <v>-724002</v>
          </cell>
        </row>
        <row r="11">
          <cell r="C11">
            <v>15444333</v>
          </cell>
          <cell r="F11">
            <v>372495</v>
          </cell>
        </row>
        <row r="12">
          <cell r="C12">
            <v>9251360</v>
          </cell>
          <cell r="F12">
            <v>3691774</v>
          </cell>
        </row>
        <row r="13">
          <cell r="C13">
            <v>24695693</v>
          </cell>
          <cell r="F13">
            <v>2437508</v>
          </cell>
        </row>
        <row r="14">
          <cell r="C14">
            <v>5795885</v>
          </cell>
          <cell r="F14">
            <v>1254266</v>
          </cell>
        </row>
        <row r="15">
          <cell r="C15">
            <v>997423</v>
          </cell>
          <cell r="F15">
            <v>9251</v>
          </cell>
        </row>
        <row r="16">
          <cell r="C16">
            <v>3498723</v>
          </cell>
          <cell r="F16">
            <v>0</v>
          </cell>
        </row>
        <row r="17">
          <cell r="C17">
            <v>3294585</v>
          </cell>
          <cell r="F17">
            <v>1245015</v>
          </cell>
        </row>
        <row r="18">
          <cell r="C18">
            <v>11366797</v>
          </cell>
          <cell r="F18">
            <v>368891</v>
          </cell>
        </row>
        <row r="19">
          <cell r="C19">
            <v>8713213</v>
          </cell>
          <cell r="F19">
            <v>876124</v>
          </cell>
        </row>
        <row r="20">
          <cell r="C20">
            <v>1191716</v>
          </cell>
          <cell r="F20">
            <v>131503</v>
          </cell>
        </row>
        <row r="21">
          <cell r="C21">
            <v>1231883</v>
          </cell>
          <cell r="F21">
            <v>1007627</v>
          </cell>
        </row>
        <row r="22">
          <cell r="C22">
            <v>26442</v>
          </cell>
          <cell r="F22">
            <v>-3725013</v>
          </cell>
        </row>
        <row r="23">
          <cell r="C23">
            <v>203509</v>
          </cell>
          <cell r="F23">
            <v>-3725013</v>
          </cell>
        </row>
        <row r="24">
          <cell r="C24">
            <v>34</v>
          </cell>
          <cell r="F24">
            <v>0</v>
          </cell>
        </row>
        <row r="25">
          <cell r="C25">
            <v>6666734</v>
          </cell>
          <cell r="F25">
            <v>0</v>
          </cell>
        </row>
        <row r="26">
          <cell r="C26">
            <v>1512064</v>
          </cell>
          <cell r="F26">
            <v>0</v>
          </cell>
        </row>
        <row r="27">
          <cell r="C27">
            <v>19545595</v>
          </cell>
          <cell r="F27">
            <v>4932098</v>
          </cell>
        </row>
        <row r="28">
          <cell r="C28">
            <v>10294235</v>
          </cell>
          <cell r="F28">
            <v>0</v>
          </cell>
        </row>
        <row r="29">
          <cell r="C29">
            <v>1855513</v>
          </cell>
          <cell r="F29">
            <v>-199458</v>
          </cell>
        </row>
        <row r="30">
          <cell r="C30">
            <v>15444333</v>
          </cell>
          <cell r="F30">
            <v>4932098</v>
          </cell>
        </row>
        <row r="31">
          <cell r="C31">
            <v>24695693</v>
          </cell>
          <cell r="F31">
            <v>-4055974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C5">
            <v>24500000</v>
          </cell>
          <cell r="F5">
            <v>-3717</v>
          </cell>
        </row>
        <row r="6">
          <cell r="C6">
            <v>-6150473</v>
          </cell>
          <cell r="F6">
            <v>7125081</v>
          </cell>
        </row>
        <row r="7">
          <cell r="C7">
            <v>0</v>
          </cell>
          <cell r="F7">
            <v>2284717</v>
          </cell>
        </row>
        <row r="8">
          <cell r="C8">
            <v>18349527</v>
          </cell>
          <cell r="F8">
            <v>5092703</v>
          </cell>
        </row>
        <row r="9">
          <cell r="C9">
            <v>59300</v>
          </cell>
          <cell r="F9">
            <v>960336</v>
          </cell>
        </row>
        <row r="10">
          <cell r="C10">
            <v>0</v>
          </cell>
          <cell r="F10">
            <v>-438287</v>
          </cell>
        </row>
        <row r="11">
          <cell r="C11">
            <v>18408827</v>
          </cell>
          <cell r="F11">
            <v>162796</v>
          </cell>
        </row>
        <row r="12">
          <cell r="C12">
            <v>13434973</v>
          </cell>
          <cell r="F12">
            <v>684845</v>
          </cell>
        </row>
        <row r="13">
          <cell r="C13">
            <v>31843800</v>
          </cell>
          <cell r="F13">
            <v>1827814</v>
          </cell>
        </row>
        <row r="14">
          <cell r="C14">
            <v>5926226</v>
          </cell>
          <cell r="F14">
            <v>-1142969</v>
          </cell>
        </row>
        <row r="15">
          <cell r="C15">
            <v>0</v>
          </cell>
          <cell r="F15">
            <v>3339</v>
          </cell>
        </row>
        <row r="16">
          <cell r="C16">
            <v>3519791</v>
          </cell>
          <cell r="F16">
            <v>0</v>
          </cell>
        </row>
        <row r="17">
          <cell r="C17">
            <v>2406435</v>
          </cell>
          <cell r="F17">
            <v>-1146308</v>
          </cell>
        </row>
        <row r="18">
          <cell r="C18">
            <v>5737384</v>
          </cell>
          <cell r="F18">
            <v>346917</v>
          </cell>
        </row>
        <row r="19">
          <cell r="C19">
            <v>3538070</v>
          </cell>
          <cell r="F19">
            <v>-1493225</v>
          </cell>
        </row>
        <row r="20">
          <cell r="C20">
            <v>44967</v>
          </cell>
          <cell r="F20">
            <v>168202</v>
          </cell>
        </row>
        <row r="21">
          <cell r="C21">
            <v>1443648</v>
          </cell>
          <cell r="F21">
            <v>-1325023</v>
          </cell>
        </row>
        <row r="22">
          <cell r="C22">
            <v>346402</v>
          </cell>
          <cell r="F22">
            <v>-5507809</v>
          </cell>
        </row>
        <row r="23">
          <cell r="C23">
            <v>230721</v>
          </cell>
          <cell r="F23">
            <v>-5507809</v>
          </cell>
        </row>
        <row r="24">
          <cell r="C24">
            <v>133576</v>
          </cell>
          <cell r="F24">
            <v>0</v>
          </cell>
        </row>
        <row r="25">
          <cell r="C25">
            <v>22708496</v>
          </cell>
          <cell r="F25">
            <v>0</v>
          </cell>
        </row>
        <row r="26">
          <cell r="C26">
            <v>508365</v>
          </cell>
          <cell r="F26">
            <v>0</v>
          </cell>
        </row>
        <row r="27">
          <cell r="C27">
            <v>28954245</v>
          </cell>
          <cell r="F27">
            <v>4189098</v>
          </cell>
        </row>
        <row r="28">
          <cell r="C28">
            <v>15519272</v>
          </cell>
          <cell r="F28">
            <v>1290</v>
          </cell>
        </row>
        <row r="29">
          <cell r="C29">
            <v>483120</v>
          </cell>
          <cell r="F29">
            <v>-7602</v>
          </cell>
        </row>
        <row r="30">
          <cell r="C30">
            <v>18408827</v>
          </cell>
          <cell r="F30">
            <v>4189098</v>
          </cell>
        </row>
        <row r="31">
          <cell r="C31">
            <v>31843800</v>
          </cell>
          <cell r="F31">
            <v>-5682323</v>
          </cell>
        </row>
      </sheetData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20"/>
  <sheetViews>
    <sheetView rightToLeft="1" tabSelected="1" zoomScaleSheetLayoutView="100" workbookViewId="0">
      <selection activeCell="G3" sqref="G3"/>
    </sheetView>
  </sheetViews>
  <sheetFormatPr defaultRowHeight="17.100000000000001" customHeight="1"/>
  <cols>
    <col min="1" max="1" width="7.7109375" style="2" customWidth="1"/>
    <col min="2" max="2" width="48.140625" style="2" customWidth="1"/>
    <col min="3" max="3" width="13.7109375" style="19" customWidth="1"/>
    <col min="4" max="4" width="7.7109375" style="2" customWidth="1"/>
    <col min="5" max="5" width="48.140625" style="2" customWidth="1"/>
    <col min="6" max="6" width="13.7109375" style="19" customWidth="1"/>
    <col min="7" max="7" width="10.140625" style="2" customWidth="1"/>
    <col min="8" max="16384" width="9.140625" style="2"/>
  </cols>
  <sheetData>
    <row r="1" spans="1:6" ht="18" customHeight="1">
      <c r="A1" s="1" t="s">
        <v>0</v>
      </c>
      <c r="B1" s="1"/>
      <c r="C1" s="1"/>
      <c r="D1" s="1"/>
      <c r="E1" s="1"/>
      <c r="F1" s="1"/>
    </row>
    <row r="2" spans="1:6" ht="18" customHeight="1">
      <c r="A2" s="3" t="s">
        <v>97</v>
      </c>
      <c r="B2" s="3"/>
      <c r="C2" s="4"/>
      <c r="D2" s="5"/>
      <c r="E2" s="5"/>
      <c r="F2" s="4"/>
    </row>
    <row r="3" spans="1:6" ht="18" customHeight="1">
      <c r="A3" s="4" t="s">
        <v>1</v>
      </c>
      <c r="B3" s="4"/>
      <c r="C3" s="4"/>
      <c r="D3" s="6"/>
      <c r="E3" s="7"/>
      <c r="F3" s="8" t="s">
        <v>2</v>
      </c>
    </row>
    <row r="4" spans="1:6" ht="18" customHeight="1">
      <c r="A4" s="9" t="s">
        <v>3</v>
      </c>
      <c r="B4" s="10" t="s">
        <v>4</v>
      </c>
      <c r="C4" s="9" t="s">
        <v>5</v>
      </c>
      <c r="D4" s="9" t="s">
        <v>3</v>
      </c>
      <c r="E4" s="10" t="s">
        <v>6</v>
      </c>
      <c r="F4" s="9" t="s">
        <v>7</v>
      </c>
    </row>
    <row r="5" spans="1:6" ht="18" customHeight="1">
      <c r="A5" s="11">
        <v>100</v>
      </c>
      <c r="B5" s="12" t="s">
        <v>8</v>
      </c>
      <c r="C5" s="13">
        <f>'[1]نشاط 1 '!C5+'[1]نشاط 2'!C5+[1]نشاط5!C5+'[1]نشاط 7'!C5</f>
        <v>69294550</v>
      </c>
      <c r="D5" s="11">
        <v>2200</v>
      </c>
      <c r="E5" s="14" t="s">
        <v>9</v>
      </c>
      <c r="F5" s="15">
        <f>'[1]نشاط 1 '!F5+'[1]نشاط 2'!F5+[1]نشاط5!F5+'[1]نشاط 7'!F5</f>
        <v>1828915</v>
      </c>
    </row>
    <row r="6" spans="1:6" ht="18" customHeight="1">
      <c r="A6" s="11">
        <v>200</v>
      </c>
      <c r="B6" s="12" t="s">
        <v>10</v>
      </c>
      <c r="C6" s="13">
        <f>'[1]نشاط 1 '!C6+'[1]نشاط 2'!C6+[1]نشاط5!C6+'[1]نشاط 7'!C6</f>
        <v>-5841208</v>
      </c>
      <c r="D6" s="11">
        <v>2300</v>
      </c>
      <c r="E6" s="12" t="s">
        <v>11</v>
      </c>
      <c r="F6" s="15">
        <f>'[1]نشاط 1 '!F6+'[1]نشاط 2'!F6+[1]نشاط5!F6+'[1]نشاط 7'!F6</f>
        <v>25523567</v>
      </c>
    </row>
    <row r="7" spans="1:6" ht="18" customHeight="1">
      <c r="A7" s="11">
        <v>300</v>
      </c>
      <c r="B7" s="12" t="s">
        <v>12</v>
      </c>
      <c r="C7" s="13">
        <f>'[1]نشاط 1 '!C7+'[1]نشاط 2'!C7+[1]نشاط5!C7+'[1]نشاط 7'!C7</f>
        <v>0</v>
      </c>
      <c r="D7" s="11">
        <v>2310</v>
      </c>
      <c r="E7" s="12" t="s">
        <v>13</v>
      </c>
      <c r="F7" s="15">
        <f>'[1]نشاط 1 '!F7+'[1]نشاط 2'!F7+[1]نشاط5!F7+'[1]نشاط 7'!F7</f>
        <v>10601682</v>
      </c>
    </row>
    <row r="8" spans="1:6" ht="18" customHeight="1">
      <c r="A8" s="11">
        <v>400</v>
      </c>
      <c r="B8" s="12" t="s">
        <v>14</v>
      </c>
      <c r="C8" s="13">
        <f>'[1]نشاط 1 '!C8+'[1]نشاط 2'!C8+[1]نشاط5!C8+'[1]نشاط 7'!C8</f>
        <v>63453342</v>
      </c>
      <c r="D8" s="11">
        <v>2320</v>
      </c>
      <c r="E8" s="12" t="s">
        <v>15</v>
      </c>
      <c r="F8" s="15">
        <f>'[1]نشاط 1 '!F8+'[1]نشاط 2'!F8+[1]نشاط5!F8+'[1]نشاط 7'!F8</f>
        <v>15174224</v>
      </c>
    </row>
    <row r="9" spans="1:6" ht="18" customHeight="1">
      <c r="A9" s="11">
        <v>500</v>
      </c>
      <c r="B9" s="12" t="s">
        <v>16</v>
      </c>
      <c r="C9" s="13">
        <f>'[1]نشاط 1 '!C9+'[1]نشاط 2'!C9+[1]نشاط5!C9+'[1]نشاط 7'!C9</f>
        <v>1838905</v>
      </c>
      <c r="D9" s="11">
        <v>2400</v>
      </c>
      <c r="E9" s="12" t="s">
        <v>17</v>
      </c>
      <c r="F9" s="15">
        <f>'[1]نشاط 1 '!F9+'[1]نشاط 2'!F9+[1]نشاط5!F9+'[1]نشاط 7'!F9</f>
        <v>29775000</v>
      </c>
    </row>
    <row r="10" spans="1:6" ht="18" customHeight="1">
      <c r="A10" s="11">
        <v>600</v>
      </c>
      <c r="B10" s="12" t="s">
        <v>18</v>
      </c>
      <c r="C10" s="13">
        <f>'[1]نشاط 1 '!C10+'[1]نشاط 2'!C10+[1]نشاط5!C10+'[1]نشاط 7'!C10</f>
        <v>0</v>
      </c>
      <c r="D10" s="11">
        <v>2500</v>
      </c>
      <c r="E10" s="12" t="s">
        <v>19</v>
      </c>
      <c r="F10" s="15">
        <f>'[1]نشاط 1 '!F10+'[1]نشاط 2'!F10+[1]نشاط5!F10+'[1]نشاط 7'!F10</f>
        <v>-732887</v>
      </c>
    </row>
    <row r="11" spans="1:6" ht="18" customHeight="1">
      <c r="A11" s="11">
        <v>700</v>
      </c>
      <c r="B11" s="12" t="s">
        <v>20</v>
      </c>
      <c r="C11" s="13">
        <f>'[1]نشاط 1 '!C11+'[1]نشاط 2'!C11+[1]نشاط5!C11+'[1]نشاط 7'!C11</f>
        <v>65292247</v>
      </c>
      <c r="D11" s="11">
        <v>2600</v>
      </c>
      <c r="E11" s="12" t="s">
        <v>21</v>
      </c>
      <c r="F11" s="15">
        <f>'[1]نشاط 1 '!F11+'[1]نشاط 2'!F11+[1]نشاط5!F11+'[1]نشاط 7'!F11</f>
        <v>2103980</v>
      </c>
    </row>
    <row r="12" spans="1:6" ht="18" customHeight="1">
      <c r="A12" s="11">
        <v>800</v>
      </c>
      <c r="B12" s="12" t="s">
        <v>22</v>
      </c>
      <c r="C12" s="13">
        <f>'[1]نشاط 1 '!C12+'[1]نشاط 2'!C12+[1]نشاط5!C12+'[1]نشاط 7'!C12</f>
        <v>139540818</v>
      </c>
      <c r="D12" s="11">
        <v>2700</v>
      </c>
      <c r="E12" s="12" t="s">
        <v>23</v>
      </c>
      <c r="F12" s="15">
        <f>'[1]نشاط 1 '!F12+'[1]نشاط 2'!F12+[1]نشاط5!F12+'[1]نشاط 7'!F12</f>
        <v>31146093</v>
      </c>
    </row>
    <row r="13" spans="1:6" ht="18" customHeight="1">
      <c r="A13" s="11">
        <v>900</v>
      </c>
      <c r="B13" s="12" t="s">
        <v>24</v>
      </c>
      <c r="C13" s="13">
        <f>'[1]نشاط 1 '!C13+'[1]نشاط 2'!C13+[1]نشاط5!C13+'[1]نشاط 7'!C13</f>
        <v>204833065</v>
      </c>
      <c r="D13" s="11">
        <v>2800</v>
      </c>
      <c r="E13" s="12" t="s">
        <v>25</v>
      </c>
      <c r="F13" s="15">
        <f>'[1]نشاط 1 '!F13+'[1]نشاط 2'!F13+[1]نشاط5!F13+'[1]نشاط 7'!F13</f>
        <v>74869672</v>
      </c>
    </row>
    <row r="14" spans="1:6" ht="18" customHeight="1">
      <c r="A14" s="11">
        <v>1000</v>
      </c>
      <c r="B14" s="12" t="s">
        <v>26</v>
      </c>
      <c r="C14" s="13">
        <f>'[1]نشاط 1 '!C14+'[1]نشاط 2'!C14+[1]نشاط5!C14+'[1]نشاط 7'!C14</f>
        <v>23111174</v>
      </c>
      <c r="D14" s="11">
        <v>2900</v>
      </c>
      <c r="E14" s="12" t="s">
        <v>27</v>
      </c>
      <c r="F14" s="15">
        <f>'[1]نشاط 1 '!F14+'[1]نشاط 2'!F14+[1]نشاط5!F14+'[1]نشاط 7'!F14</f>
        <v>-43723579</v>
      </c>
    </row>
    <row r="15" spans="1:6" ht="18" customHeight="1">
      <c r="A15" s="11">
        <v>1100</v>
      </c>
      <c r="B15" s="12" t="s">
        <v>28</v>
      </c>
      <c r="C15" s="13">
        <f>'[1]نشاط 1 '!C15+'[1]نشاط 2'!C15+[1]نشاط5!C15+'[1]نشاط 7'!C15</f>
        <v>1881469</v>
      </c>
      <c r="D15" s="11">
        <v>3000</v>
      </c>
      <c r="E15" s="12" t="s">
        <v>29</v>
      </c>
      <c r="F15" s="15">
        <f>'[1]نشاط 1 '!F15+'[1]نشاط 2'!F15+[1]نشاط5!F15+'[1]نشاط 7'!F15</f>
        <v>69373</v>
      </c>
    </row>
    <row r="16" spans="1:6" ht="18" customHeight="1">
      <c r="A16" s="11">
        <v>1200</v>
      </c>
      <c r="B16" s="12" t="s">
        <v>30</v>
      </c>
      <c r="C16" s="13">
        <f>'[1]نشاط 1 '!C16+'[1]نشاط 2'!C16+[1]نشاط5!C16+'[1]نشاط 7'!C16</f>
        <v>9807801</v>
      </c>
      <c r="D16" s="11">
        <v>3100</v>
      </c>
      <c r="E16" s="12" t="s">
        <v>31</v>
      </c>
      <c r="F16" s="15">
        <f>'[1]نشاط 1 '!F16+'[1]نشاط 2'!F16+[1]نشاط5!F16+'[1]نشاط 7'!F16</f>
        <v>54070196</v>
      </c>
    </row>
    <row r="17" spans="1:6" ht="18" customHeight="1">
      <c r="A17" s="11">
        <v>1300</v>
      </c>
      <c r="B17" s="12" t="s">
        <v>32</v>
      </c>
      <c r="C17" s="13">
        <f>'[1]نشاط 1 '!C17+'[1]نشاط 2'!C17+[1]نشاط5!C17+'[1]نشاط 7'!C17</f>
        <v>15184842</v>
      </c>
      <c r="D17" s="11">
        <v>3200</v>
      </c>
      <c r="E17" s="12" t="s">
        <v>33</v>
      </c>
      <c r="F17" s="15">
        <f>'[1]نشاط 1 '!F17+'[1]نشاط 2'!F17+[1]نشاط5!F17+'[1]نشاط 7'!F17</f>
        <v>10277244</v>
      </c>
    </row>
    <row r="18" spans="1:6" ht="18" customHeight="1">
      <c r="A18" s="11">
        <v>1400</v>
      </c>
      <c r="B18" s="12" t="s">
        <v>34</v>
      </c>
      <c r="C18" s="13">
        <f>'[1]نشاط 1 '!C18+'[1]نشاط 2'!C18+[1]نشاط5!C18+'[1]نشاط 7'!C18</f>
        <v>27413100</v>
      </c>
      <c r="D18" s="11">
        <v>3300</v>
      </c>
      <c r="E18" s="12" t="s">
        <v>35</v>
      </c>
      <c r="F18" s="15">
        <f>'[1]نشاط 1 '!F18+'[1]نشاط 2'!F18+[1]نشاط5!F18+'[1]نشاط 7'!F18</f>
        <v>1329652</v>
      </c>
    </row>
    <row r="19" spans="1:6" ht="18" customHeight="1">
      <c r="A19" s="11">
        <v>1410</v>
      </c>
      <c r="B19" s="12" t="s">
        <v>36</v>
      </c>
      <c r="C19" s="13">
        <f>'[1]نشاط 1 '!C19+'[1]نشاط 2'!C19+[1]نشاط5!C19+'[1]نشاط 7'!C19</f>
        <v>13012201</v>
      </c>
      <c r="D19" s="11">
        <v>3400</v>
      </c>
      <c r="E19" s="12" t="s">
        <v>37</v>
      </c>
      <c r="F19" s="15">
        <f>'[1]نشاط 1 '!F19+'[1]نشاط 2'!F19+[1]نشاط5!F19+'[1]نشاط 7'!F19</f>
        <v>8947592</v>
      </c>
    </row>
    <row r="20" spans="1:6" ht="18" customHeight="1">
      <c r="A20" s="11">
        <v>1420</v>
      </c>
      <c r="B20" s="12" t="s">
        <v>38</v>
      </c>
      <c r="C20" s="13">
        <f>'[1]نشاط 1 '!C20+'[1]نشاط 2'!C20+[1]نشاط5!C20+'[1]نشاط 7'!C20</f>
        <v>1240285</v>
      </c>
      <c r="D20" s="11">
        <v>3500</v>
      </c>
      <c r="E20" s="12" t="s">
        <v>39</v>
      </c>
      <c r="F20" s="15">
        <f>'[1]نشاط 1 '!F20+'[1]نشاط 2'!F20+[1]نشاط5!F20+'[1]نشاط 7'!F20</f>
        <v>813486</v>
      </c>
    </row>
    <row r="21" spans="1:6" ht="18" customHeight="1">
      <c r="A21" s="11">
        <v>1430</v>
      </c>
      <c r="B21" s="12" t="s">
        <v>40</v>
      </c>
      <c r="C21" s="13">
        <f>'[1]نشاط 1 '!C21+'[1]نشاط 2'!C21+[1]نشاط5!C21+'[1]نشاط 7'!C21</f>
        <v>12195927</v>
      </c>
      <c r="D21" s="11">
        <v>3600</v>
      </c>
      <c r="E21" s="12" t="s">
        <v>41</v>
      </c>
      <c r="F21" s="15">
        <f>'[1]نشاط 1 '!F21+'[1]نشاط 2'!F21+[1]نشاط5!F21+'[1]نشاط 7'!F21</f>
        <v>9761078</v>
      </c>
    </row>
    <row r="22" spans="1:6" ht="18" customHeight="1">
      <c r="A22" s="11">
        <v>1440</v>
      </c>
      <c r="B22" s="12" t="s">
        <v>42</v>
      </c>
      <c r="C22" s="13">
        <f>'[1]نشاط 1 '!C22+'[1]نشاط 2'!C22+[1]نشاط5!C22+'[1]نشاط 7'!C22</f>
        <v>373984</v>
      </c>
      <c r="D22" s="11">
        <v>3610</v>
      </c>
      <c r="E22" s="16" t="s">
        <v>43</v>
      </c>
      <c r="F22" s="15">
        <f>'[1]نشاط 1 '!F22+'[1]نشاط 2'!F22+[1]نشاط5!F22+'[1]نشاط 7'!F22</f>
        <v>-2141016</v>
      </c>
    </row>
    <row r="23" spans="1:6" ht="18" customHeight="1">
      <c r="A23" s="11">
        <v>1450</v>
      </c>
      <c r="B23" s="12" t="s">
        <v>44</v>
      </c>
      <c r="C23" s="13">
        <f>'[1]نشاط 1 '!C23+'[1]نشاط 2'!C23+[1]نشاط5!C23+'[1]نشاط 7'!C23</f>
        <v>457093</v>
      </c>
      <c r="D23" s="11">
        <v>3611</v>
      </c>
      <c r="E23" s="17" t="s">
        <v>45</v>
      </c>
      <c r="F23" s="15">
        <f>'[1]نشاط 1 '!F23+'[1]نشاط 2'!F23+[1]نشاط5!F23+'[1]نشاط 7'!F23</f>
        <v>-2141016</v>
      </c>
    </row>
    <row r="24" spans="1:6" ht="18" customHeight="1">
      <c r="A24" s="11">
        <v>1460</v>
      </c>
      <c r="B24" s="12" t="s">
        <v>46</v>
      </c>
      <c r="C24" s="13">
        <f>'[1]نشاط 1 '!C24+'[1]نشاط 2'!C24+[1]نشاط5!C24+'[1]نشاط 7'!C24</f>
        <v>133610</v>
      </c>
      <c r="D24" s="11">
        <v>3612</v>
      </c>
      <c r="E24" s="17" t="s">
        <v>47</v>
      </c>
      <c r="F24" s="15">
        <f>'[1]نشاط 1 '!F24+'[1]نشاط 2'!F24+[1]نشاط5!F24+'[1]نشاط 7'!F24</f>
        <v>0</v>
      </c>
    </row>
    <row r="25" spans="1:6" ht="18" customHeight="1">
      <c r="A25" s="11">
        <v>1500</v>
      </c>
      <c r="B25" s="12" t="s">
        <v>48</v>
      </c>
      <c r="C25" s="13">
        <f>'[1]نشاط 1 '!C25+'[1]نشاط 2'!C25+[1]نشاط5!C25+'[1]نشاط 7'!C25</f>
        <v>104251552</v>
      </c>
      <c r="D25" s="11">
        <v>3613</v>
      </c>
      <c r="E25" s="17" t="s">
        <v>49</v>
      </c>
      <c r="F25" s="15">
        <f>'[1]نشاط 1 '!F25+'[1]نشاط 2'!F25+[1]نشاط5!F25+'[1]نشاط 7'!F25</f>
        <v>0</v>
      </c>
    </row>
    <row r="26" spans="1:6" ht="18" customHeight="1">
      <c r="A26" s="11">
        <v>1600</v>
      </c>
      <c r="B26" s="12" t="s">
        <v>50</v>
      </c>
      <c r="C26" s="13">
        <f>'[1]نشاط 1 '!C26+'[1]نشاط 2'!C26+[1]نشاط5!C26+'[1]نشاط 7'!C26</f>
        <v>50912378</v>
      </c>
      <c r="D26" s="11">
        <v>3614</v>
      </c>
      <c r="E26" s="17" t="s">
        <v>51</v>
      </c>
      <c r="F26" s="15">
        <f>'[1]نشاط 1 '!F26+'[1]نشاط 2'!F26+[1]نشاط5!F26+'[1]نشاط 7'!F26</f>
        <v>0</v>
      </c>
    </row>
    <row r="27" spans="1:6" ht="18" customHeight="1">
      <c r="A27" s="11">
        <v>1700</v>
      </c>
      <c r="B27" s="12" t="s">
        <v>52</v>
      </c>
      <c r="C27" s="13">
        <f>'[1]نشاط 1 '!C27+'[1]نشاط 2'!C27+[1]نشاط5!C27+'[1]نشاط 7'!C27</f>
        <v>182577030</v>
      </c>
      <c r="D27" s="11">
        <v>3620</v>
      </c>
      <c r="E27" s="12" t="s">
        <v>53</v>
      </c>
      <c r="F27" s="15">
        <f>'[1]نشاط 1 '!F27+'[1]نشاط 2'!F27+[1]نشاط5!F27+'[1]نشاط 7'!F27</f>
        <v>12138586</v>
      </c>
    </row>
    <row r="28" spans="1:6" ht="18" customHeight="1">
      <c r="A28" s="11">
        <v>1800</v>
      </c>
      <c r="B28" s="12" t="s">
        <v>54</v>
      </c>
      <c r="C28" s="13">
        <f>'[1]نشاط 1 '!C28+'[1]نشاط 2'!C28+[1]نشاط5!C28+'[1]نشاط 7'!C28</f>
        <v>43036212</v>
      </c>
      <c r="D28" s="11">
        <v>3630</v>
      </c>
      <c r="E28" s="12" t="s">
        <v>55</v>
      </c>
      <c r="F28" s="15">
        <f>'[1]نشاط 1 '!F28+'[1]نشاط 2'!F28+[1]نشاط5!F28+'[1]نشاط 7'!F28</f>
        <v>1290</v>
      </c>
    </row>
    <row r="29" spans="1:6" ht="18" customHeight="1">
      <c r="A29" s="11">
        <v>1900</v>
      </c>
      <c r="B29" s="12" t="s">
        <v>56</v>
      </c>
      <c r="C29" s="13">
        <f>'[1]نشاط 1 '!C29+'[1]نشاط 2'!C29+[1]نشاط5!C29+'[1]نشاط 7'!C29</f>
        <v>7071193</v>
      </c>
      <c r="D29" s="11">
        <v>3640</v>
      </c>
      <c r="E29" s="12" t="s">
        <v>57</v>
      </c>
      <c r="F29" s="15">
        <f>'[1]نشاط 1 '!F29+'[1]نشاط 2'!F29+[1]نشاط5!F29+'[1]نشاط 7'!F29</f>
        <v>-237782</v>
      </c>
    </row>
    <row r="30" spans="1:6" ht="18" customHeight="1">
      <c r="A30" s="11">
        <v>2000</v>
      </c>
      <c r="B30" s="12" t="s">
        <v>58</v>
      </c>
      <c r="C30" s="13">
        <f>'[1]نشاط 1 '!C30+'[1]نشاط 2'!C30+[1]نشاط5!C30+'[1]نشاط 7'!C30</f>
        <v>65292247</v>
      </c>
      <c r="D30" s="11">
        <v>3700</v>
      </c>
      <c r="E30" s="12" t="s">
        <v>59</v>
      </c>
      <c r="F30" s="15">
        <f>'[1]نشاط 1 '!F30+'[1]نشاط 2'!F30+[1]نشاط5!F30+'[1]نشاط 7'!F30</f>
        <v>12138586</v>
      </c>
    </row>
    <row r="31" spans="1:6" ht="18" customHeight="1">
      <c r="A31" s="11">
        <v>2100</v>
      </c>
      <c r="B31" s="12" t="s">
        <v>60</v>
      </c>
      <c r="C31" s="13">
        <f>'[1]نشاط 1 '!C31+'[1]نشاط 2'!C31+[1]نشاط5!C31+'[1]نشاط 7'!C31</f>
        <v>204833065</v>
      </c>
      <c r="D31" s="11">
        <v>3800</v>
      </c>
      <c r="E31" s="12" t="s">
        <v>61</v>
      </c>
      <c r="F31" s="15">
        <f>'[1]نشاط 1 '!F31+'[1]نشاط 2'!F31+[1]نشاط5!F31+'[1]نشاط 7'!F31</f>
        <v>-3190994</v>
      </c>
    </row>
    <row r="32" spans="1:6" ht="0.75" customHeight="1">
      <c r="B32" s="18"/>
      <c r="C32" s="13">
        <f>'[1]نشاط 1 '!C32+'[1]نشاط 2'!C32+[1]نشاط5!C32+'[1]نشاط 7'!C32</f>
        <v>0</v>
      </c>
      <c r="D32" s="18"/>
      <c r="E32" s="18"/>
    </row>
    <row r="33" spans="1:15" ht="17.100000000000001" hidden="1" customHeight="1">
      <c r="A33" s="20" t="s">
        <v>62</v>
      </c>
      <c r="B33" s="20"/>
      <c r="C33" s="4"/>
      <c r="D33" s="18"/>
      <c r="E33" s="18"/>
    </row>
    <row r="34" spans="1:15" ht="17.100000000000001" hidden="1" customHeight="1">
      <c r="A34" s="21" t="s">
        <v>63</v>
      </c>
      <c r="B34" s="21"/>
      <c r="C34" s="22">
        <f>C13-C31</f>
        <v>0</v>
      </c>
      <c r="E34" s="2">
        <f>F22+F27+F28+F29</f>
        <v>9761078</v>
      </c>
    </row>
    <row r="35" spans="1:15" ht="17.100000000000001" hidden="1" customHeight="1">
      <c r="A35" s="21" t="s">
        <v>64</v>
      </c>
      <c r="B35" s="21"/>
      <c r="C35" s="4"/>
      <c r="G35" s="2" t="s">
        <v>65</v>
      </c>
      <c r="H35" s="2" t="s">
        <v>66</v>
      </c>
      <c r="I35" s="2" t="s">
        <v>67</v>
      </c>
      <c r="J35" s="2" t="s">
        <v>68</v>
      </c>
      <c r="K35" s="2" t="s">
        <v>69</v>
      </c>
      <c r="L35" s="2" t="s">
        <v>70</v>
      </c>
      <c r="M35" s="2" t="s">
        <v>71</v>
      </c>
      <c r="N35" s="2" t="s">
        <v>72</v>
      </c>
      <c r="O35" s="2" t="s">
        <v>73</v>
      </c>
    </row>
    <row r="36" spans="1:15" ht="17.100000000000001" hidden="1" customHeight="1">
      <c r="A36" s="23" t="s">
        <v>74</v>
      </c>
      <c r="B36" s="23"/>
      <c r="C36" s="23"/>
      <c r="E36" s="2">
        <f>F21-E34</f>
        <v>0</v>
      </c>
      <c r="G36" s="2" t="s">
        <v>75</v>
      </c>
      <c r="H36" s="2">
        <v>43</v>
      </c>
      <c r="I36" s="2">
        <v>44258</v>
      </c>
      <c r="J36" s="2">
        <f>1026568+26626</f>
        <v>1053194</v>
      </c>
      <c r="K36" s="2">
        <v>32320</v>
      </c>
      <c r="L36" s="2">
        <v>56175</v>
      </c>
      <c r="O36" s="2">
        <f>H36+I36+J36+K36+L36+M36+N36</f>
        <v>1185990</v>
      </c>
    </row>
    <row r="37" spans="1:15" ht="17.100000000000001" hidden="1" customHeight="1">
      <c r="A37" s="24" t="s">
        <v>76</v>
      </c>
      <c r="B37" s="25" t="s">
        <v>77</v>
      </c>
      <c r="C37" s="24" t="s">
        <v>78</v>
      </c>
      <c r="G37" s="2" t="s">
        <v>79</v>
      </c>
      <c r="I37" s="2">
        <v>18338</v>
      </c>
      <c r="J37" s="2">
        <f>228341+19742</f>
        <v>248083</v>
      </c>
      <c r="K37" s="2">
        <v>8720</v>
      </c>
      <c r="L37" s="2">
        <v>34374</v>
      </c>
      <c r="O37" s="2">
        <f>I37+J37+K37+L37+M37+N37</f>
        <v>309515</v>
      </c>
    </row>
    <row r="38" spans="1:15" ht="17.100000000000001" hidden="1" customHeight="1">
      <c r="A38" s="26" t="s">
        <v>80</v>
      </c>
      <c r="B38" s="27">
        <f>F12/F30</f>
        <v>2.5658748885578602</v>
      </c>
      <c r="C38" s="28"/>
      <c r="G38" s="2" t="s">
        <v>81</v>
      </c>
      <c r="I38" s="2">
        <f>I36-I37</f>
        <v>25920</v>
      </c>
      <c r="J38" s="2">
        <f t="shared" ref="J38:O38" si="0">J36-J37</f>
        <v>805111</v>
      </c>
      <c r="K38" s="2">
        <f t="shared" si="0"/>
        <v>23600</v>
      </c>
      <c r="L38" s="2">
        <f t="shared" si="0"/>
        <v>21801</v>
      </c>
      <c r="M38" s="2">
        <f t="shared" si="0"/>
        <v>0</v>
      </c>
      <c r="N38" s="2">
        <f t="shared" si="0"/>
        <v>0</v>
      </c>
      <c r="O38" s="2">
        <f t="shared" si="0"/>
        <v>876475</v>
      </c>
    </row>
    <row r="39" spans="1:15" ht="17.100000000000001" hidden="1" customHeight="1">
      <c r="A39" s="26" t="s">
        <v>82</v>
      </c>
      <c r="B39" s="27">
        <f>F12/C14</f>
        <v>1.3476638183763403</v>
      </c>
      <c r="C39" s="28"/>
    </row>
    <row r="40" spans="1:15" ht="17.100000000000001" hidden="1" customHeight="1">
      <c r="A40" s="26" t="s">
        <v>83</v>
      </c>
      <c r="B40" s="27">
        <f>F13/F12</f>
        <v>2.4038222707419514</v>
      </c>
      <c r="C40" s="28"/>
    </row>
    <row r="41" spans="1:15" ht="17.100000000000001" hidden="1" customHeight="1">
      <c r="A41" s="26" t="s">
        <v>84</v>
      </c>
      <c r="B41" s="27">
        <f>C14/F30</f>
        <v>1.9039428480384784</v>
      </c>
      <c r="C41" s="28"/>
    </row>
    <row r="42" spans="1:15" ht="17.100000000000001" hidden="1" customHeight="1">
      <c r="A42" s="26" t="s">
        <v>85</v>
      </c>
      <c r="B42" s="27">
        <f>C27/C12</f>
        <v>1.3084130695005671</v>
      </c>
      <c r="C42" s="28"/>
    </row>
    <row r="43" spans="1:15" ht="17.100000000000001" hidden="1" customHeight="1">
      <c r="A43" s="26" t="s">
        <v>86</v>
      </c>
      <c r="B43" s="27">
        <f>C26/C12</f>
        <v>0.36485652535016672</v>
      </c>
      <c r="C43" s="28"/>
    </row>
    <row r="44" spans="1:15" ht="17.100000000000001" hidden="1" customHeight="1">
      <c r="A44" s="26" t="s">
        <v>87</v>
      </c>
      <c r="B44" s="27"/>
      <c r="C44" s="28">
        <f>C21/C28*100</f>
        <v>28.338755743651419</v>
      </c>
    </row>
    <row r="45" spans="1:15" ht="17.100000000000001" hidden="1" customHeight="1">
      <c r="A45" s="26" t="s">
        <v>88</v>
      </c>
      <c r="B45" s="27"/>
      <c r="C45" s="28">
        <f>F22/C30*100</f>
        <v>-3.279127459038131</v>
      </c>
    </row>
    <row r="46" spans="1:15" ht="17.100000000000001" hidden="1" customHeight="1">
      <c r="A46" s="26" t="s">
        <v>89</v>
      </c>
      <c r="B46" s="27"/>
      <c r="C46" s="28">
        <f>C10/C31*100</f>
        <v>0</v>
      </c>
    </row>
    <row r="47" spans="1:15" ht="17.100000000000001" hidden="1" customHeight="1">
      <c r="A47" s="26" t="s">
        <v>90</v>
      </c>
      <c r="B47" s="27">
        <f>C11/F17</f>
        <v>6.3530891161093379</v>
      </c>
      <c r="C47" s="28"/>
    </row>
    <row r="48" spans="1:15" ht="17.100000000000001" hidden="1" customHeight="1">
      <c r="A48" s="26" t="s">
        <v>91</v>
      </c>
      <c r="B48" s="27">
        <f>F22/F19</f>
        <v>-0.23928404424341207</v>
      </c>
      <c r="C48" s="28"/>
    </row>
    <row r="49" spans="1:3" ht="17.100000000000001" hidden="1" customHeight="1">
      <c r="A49" s="26" t="s">
        <v>92</v>
      </c>
      <c r="B49" s="27"/>
      <c r="C49" s="28">
        <f>C8/C31*100</f>
        <v>30.978075732060152</v>
      </c>
    </row>
    <row r="50" spans="1:3" ht="17.100000000000001" hidden="1" customHeight="1">
      <c r="A50" s="26" t="s">
        <v>93</v>
      </c>
      <c r="B50" s="27">
        <f>F22/C5</f>
        <v>-3.08973216508369E-2</v>
      </c>
      <c r="C50" s="28"/>
    </row>
    <row r="51" spans="1:3" ht="17.100000000000001" hidden="1" customHeight="1">
      <c r="A51" s="29" t="s">
        <v>94</v>
      </c>
      <c r="B51" s="29">
        <f>F12/C54</f>
        <v>2.3936068156340347</v>
      </c>
    </row>
    <row r="52" spans="1:3" ht="17.100000000000001" hidden="1" customHeight="1">
      <c r="A52" s="19" t="s">
        <v>95</v>
      </c>
      <c r="B52" s="19">
        <f>F8/C17</f>
        <v>0.9993007500506097</v>
      </c>
    </row>
    <row r="53" spans="1:3" ht="17.100000000000001" hidden="1" customHeight="1"/>
    <row r="54" spans="1:3" ht="17.100000000000001" hidden="1" customHeight="1">
      <c r="B54" s="2" t="s">
        <v>96</v>
      </c>
      <c r="C54" s="30">
        <f>C19</f>
        <v>13012201</v>
      </c>
    </row>
    <row r="55" spans="1:3" ht="17.100000000000001" hidden="1" customHeight="1"/>
    <row r="56" spans="1:3" ht="17.100000000000001" hidden="1" customHeight="1"/>
    <row r="120" ht="15" customHeight="1"/>
  </sheetData>
  <mergeCells count="5">
    <mergeCell ref="A1:F1"/>
    <mergeCell ref="A2:B2"/>
    <mergeCell ref="A34:B34"/>
    <mergeCell ref="A35:B35"/>
    <mergeCell ref="A36:C36"/>
  </mergeCells>
  <printOptions horizontalCentered="1" verticalCentered="1"/>
  <pageMargins left="1" right="1.1499999999999999" top="0.7" bottom="0.7" header="0.75" footer="0.35"/>
  <pageSetup paperSize="9" scale="87" orientation="landscape" r:id="rId1"/>
  <headerFooter>
    <oddFooter>&amp;C49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صناعي</vt:lpstr>
      <vt:lpstr>صناعي!Print_Area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2018-09-18T08:08:06Z</dcterms:created>
  <dcterms:modified xsi:type="dcterms:W3CDTF">2018-09-18T08:09:13Z</dcterms:modified>
</cp:coreProperties>
</file>